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ulardC\Desktop\"/>
    </mc:Choice>
  </mc:AlternateContent>
  <bookViews>
    <workbookView xWindow="0" yWindow="0" windowWidth="19860" windowHeight="9705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GIW'!$A$1:$V$36</definedName>
    <definedName name="_xlnm.Print_Titles" localSheetId="0">'FY 2018 GIW'!$5:$6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5" i="1" l="1"/>
  <c r="U35" i="1"/>
  <c r="U30" i="1" l="1"/>
  <c r="V30" i="1"/>
  <c r="V32" i="1" l="1"/>
  <c r="V29" i="1"/>
  <c r="V36" i="1" l="1"/>
  <c r="V34" i="1"/>
  <c r="V33" i="1"/>
  <c r="V31" i="1"/>
  <c r="V28" i="1"/>
  <c r="V27" i="1"/>
  <c r="U36" i="1"/>
  <c r="U34" i="1"/>
  <c r="U33" i="1"/>
  <c r="U32" i="1"/>
  <c r="U31" i="1"/>
  <c r="U29" i="1"/>
  <c r="U28" i="1"/>
  <c r="U27" i="1"/>
  <c r="H3" i="1" l="1"/>
</calcChain>
</file>

<file path=xl/sharedStrings.xml><?xml version="1.0" encoding="utf-8"?>
<sst xmlns="http://schemas.openxmlformats.org/spreadsheetml/2006/main" count="134" uniqueCount="90">
  <si>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</si>
  <si>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</si>
  <si>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</si>
  <si>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</si>
  <si>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</si>
  <si>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</si>
  <si>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</si>
  <si>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</si>
  <si>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</si>
  <si>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</si>
  <si>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</si>
  <si>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</si>
  <si>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</si>
  <si>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</si>
  <si>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</si>
  <si>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</si>
  <si>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</si>
  <si>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</si>
  <si>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</si>
  <si>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</si>
  <si>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</si>
  <si>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</si>
  <si>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</si>
  <si>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</si>
  <si>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</si>
  <si>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</si>
  <si>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</si>
  <si>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</si>
  <si>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</si>
  <si>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</si>
  <si>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</si>
  <si>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</si>
  <si>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SSO</t>
  </si>
  <si>
    <t>FMR</t>
  </si>
  <si>
    <t>Joint TH &amp; PH-RRH</t>
  </si>
  <si>
    <t>Michigan State Housing Development Authority</t>
  </si>
  <si>
    <t>HMIS Ren 17</t>
  </si>
  <si>
    <t>MI0007L5F001710</t>
  </si>
  <si>
    <t>Detroit</t>
  </si>
  <si>
    <t>MI-500</t>
  </si>
  <si>
    <t>Michigan Balance of State CoC</t>
  </si>
  <si>
    <t>Michigan Statewide HMIS (MSHMIS)</t>
  </si>
  <si>
    <t>MI0009L5F001710</t>
  </si>
  <si>
    <t>Michigan Department of Health and Human Services</t>
  </si>
  <si>
    <t>PSH 2004 Statewide Leasing Renewal 17</t>
  </si>
  <si>
    <t>MI0017L5F001710</t>
  </si>
  <si>
    <t>Eastern Upper Peninsula Veterans Foundation</t>
  </si>
  <si>
    <t>West Bridge Apartments</t>
  </si>
  <si>
    <t>MI0026L5F001710</t>
  </si>
  <si>
    <t>Capital Area Community Services, Inc.</t>
  </si>
  <si>
    <t>Ending Family Homelessness through Rapid Rehousing - Clinton and Shiawassee Counties</t>
  </si>
  <si>
    <t>MI0434L5F001703</t>
  </si>
  <si>
    <t>EightCAP, Inc.</t>
  </si>
  <si>
    <t>Rapid Rehousing SH Ionia/Montcalm FY2017</t>
  </si>
  <si>
    <t>Channel Housing Ministries, Inc./ dba OCEANA'S HOME Partnership</t>
  </si>
  <si>
    <t>Stability and Beyond Program</t>
  </si>
  <si>
    <t>MI0462L5F001702</t>
  </si>
  <si>
    <t>Allegan County Community Mental Health Services</t>
  </si>
  <si>
    <t>ACCMHS - MI 500 CoC FY 17 Renewal</t>
  </si>
  <si>
    <t>MI0463L5F001702</t>
  </si>
  <si>
    <t>Rapid Re-Housing Program Renewal 17</t>
  </si>
  <si>
    <t>MI0498L5F001702</t>
  </si>
  <si>
    <t>Human Development Commission</t>
  </si>
  <si>
    <t>Homeless Rehousing Program Renewal FY2017</t>
  </si>
  <si>
    <t>MI0516L5F001701</t>
  </si>
  <si>
    <t>Homeless Rehousing Program Bonus Renewal FY2017</t>
  </si>
  <si>
    <t>MI0517L5F001701</t>
  </si>
  <si>
    <t>Northwest Michigan Community Action Agency, Inc.</t>
  </si>
  <si>
    <t>MHAAB 2017 Dedicated Plus PSH Project</t>
  </si>
  <si>
    <t>MI0558L5F001700</t>
  </si>
  <si>
    <t>MSHDA FY 17 Coordinated Enry</t>
  </si>
  <si>
    <t>MI0559L5F001700</t>
  </si>
  <si>
    <t>Alger Marquette Community Action Board</t>
  </si>
  <si>
    <t>Alger-Marquette CAA - Central UP RRH</t>
  </si>
  <si>
    <t>MI0560L5F001700</t>
  </si>
  <si>
    <t>Housing Services Mid Michigan</t>
  </si>
  <si>
    <t>Housing Services Mid Michigan -Clinton PSH</t>
  </si>
  <si>
    <t>MI0561L5F001700</t>
  </si>
  <si>
    <t>Community Action Agency</t>
  </si>
  <si>
    <t>Hillsdale County Permanent Supportive Housing (PSH) Scattered Sites</t>
  </si>
  <si>
    <t>MI0562L5F001700</t>
  </si>
  <si>
    <t>ACCMHS - PSH/Dedicated Plus FY 17</t>
  </si>
  <si>
    <t>MI0563L5F001700</t>
  </si>
  <si>
    <t>ACCMHS - RRH FY 17</t>
  </si>
  <si>
    <t>MI0564L5F001700</t>
  </si>
  <si>
    <t>2017 MDHHS MHAAB PSH Dedicated Plus</t>
  </si>
  <si>
    <t>MI0565L5F001700</t>
  </si>
  <si>
    <t>2017 MDHHS MHAAB RRH</t>
  </si>
  <si>
    <t>MI0566L5F001700</t>
  </si>
  <si>
    <t>MI0435L5F001703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</si>
</sst>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6"/>
  <sheetViews>
    <sheetView showGridLines="0" tabSelected="1" topLeftCell="D1" zoomScaleNormal="100" zoomScaleSheetLayoutView="100" workbookViewId="0">
      <pane ySplit="6" topLeftCell="A7" activePane="bottomLeft" state="frozen"/>
      <selection pane="bottomLeft" activeCell="C14" sqref="C14"/>
    </sheetView>
  </sheetViews>
  <sheetFormatPr defaultColWidth="9.140625" defaultRowHeight="15" x14ac:dyDescent="0.25"/>
  <cols>
    <col min="1" max="1" width="20.5703125" style="9" customWidth="1"/>
    <col min="2" max="2" width="31.85546875" style="9" customWidth="1"/>
    <col min="3" max="3" width="17.5703125" style="9" customWidth="1"/>
    <col min="4" max="4" width="11.5703125" style="9" customWidth="1"/>
    <col min="5" max="5" width="19.140625" style="9" customWidth="1"/>
    <col min="6" max="12" width="11.5703125" style="9" customWidth="1"/>
    <col min="13" max="21" width="10.5703125" style="9" customWidth="1"/>
    <col min="22" max="22" width="12.5703125" style="9" customWidth="1"/>
    <col min="23" max="16384" width="9.140625" style="9"/>
  </cols>
  <sheetData>
    <row r="1" spans="1:22" ht="35.450000000000003" customHeight="1" x14ac:dyDescent="0.25">
      <c r="A1" s="18" t="s">
        <v>10</v>
      </c>
      <c r="B1" s="30" t="s">
        <v>38</v>
      </c>
      <c r="C1" s="30"/>
      <c r="D1" s="30"/>
      <c r="E1" s="31" t="s">
        <v>13</v>
      </c>
      <c r="F1" s="32"/>
      <c r="G1" s="33"/>
      <c r="H1" s="27" t="s">
        <v>35</v>
      </c>
      <c r="I1" s="28"/>
      <c r="J1" s="29"/>
    </row>
    <row r="2" spans="1:22" ht="35.450000000000003" customHeight="1" x14ac:dyDescent="0.25">
      <c r="A2" s="18" t="s">
        <v>11</v>
      </c>
      <c r="B2" s="30" t="s">
        <v>39</v>
      </c>
      <c r="C2" s="30"/>
      <c r="D2" s="30"/>
      <c r="E2" s="37"/>
      <c r="F2" s="38"/>
      <c r="G2" s="38"/>
      <c r="H2" s="38"/>
      <c r="I2" s="38"/>
      <c r="J2" s="39"/>
    </row>
    <row r="3" spans="1:22" ht="35.450000000000003" customHeight="1" x14ac:dyDescent="0.25">
      <c r="A3" s="19" t="s">
        <v>12</v>
      </c>
      <c r="B3" s="30" t="s">
        <v>40</v>
      </c>
      <c r="C3" s="30"/>
      <c r="D3" s="30"/>
      <c r="E3" s="34" t="s">
        <v>28</v>
      </c>
      <c r="F3" s="35"/>
      <c r="G3" s="36"/>
      <c r="H3" s="22">
        <f ca="1">SUM(OFFSET(V6,1,0,500,1))</f>
        <v>8832530</v>
      </c>
      <c r="I3" s="23"/>
      <c r="J3" s="24"/>
    </row>
    <row r="4" spans="1:22" ht="16.899999999999999" customHeight="1" x14ac:dyDescent="0.2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2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2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25">
      <c r="A7" s="3" t="s">
        <v>35</v>
      </c>
      <c r="B7" s="3" t="s">
        <v>36</v>
      </c>
      <c r="C7" s="4" t="s">
        <v>37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127818</v>
      </c>
      <c r="K7" s="16">
        <v>8946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6" si="0">SUM(F7:K7)</f>
        <v>136764</v>
      </c>
    </row>
    <row r="8" spans="1:22" customFormat="1" x14ac:dyDescent="0.25">
      <c r="A8" s="3" t="s">
        <v>35</v>
      </c>
      <c r="B8" s="3" t="s">
        <v>41</v>
      </c>
      <c r="C8" s="4" t="s">
        <v>42</v>
      </c>
      <c r="D8" s="4">
        <v>2019</v>
      </c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610008</v>
      </c>
      <c r="K8" s="16">
        <v>42692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652700</v>
      </c>
    </row>
    <row r="9" spans="1:22" customFormat="1" x14ac:dyDescent="0.25">
      <c r="A9" s="3" t="s">
        <v>43</v>
      </c>
      <c r="B9" s="3" t="s">
        <v>44</v>
      </c>
      <c r="C9" s="4" t="s">
        <v>45</v>
      </c>
      <c r="D9" s="4">
        <v>2019</v>
      </c>
      <c r="E9" s="4" t="s">
        <v>30</v>
      </c>
      <c r="F9" s="16">
        <v>325841</v>
      </c>
      <c r="G9" s="16">
        <v>0</v>
      </c>
      <c r="H9" s="16">
        <v>62000</v>
      </c>
      <c r="I9" s="16">
        <v>0</v>
      </c>
      <c r="J9" s="16">
        <v>0</v>
      </c>
      <c r="K9" s="16">
        <v>23678</v>
      </c>
      <c r="L9" s="4" t="s">
        <v>31</v>
      </c>
      <c r="M9" s="17"/>
      <c r="N9" s="17"/>
      <c r="O9" s="17">
        <v>34</v>
      </c>
      <c r="P9" s="17">
        <v>19</v>
      </c>
      <c r="Q9" s="17"/>
      <c r="R9" s="17"/>
      <c r="S9" s="17"/>
      <c r="T9" s="17"/>
      <c r="U9" s="1">
        <v>53</v>
      </c>
      <c r="V9" s="2">
        <f t="shared" si="0"/>
        <v>411519</v>
      </c>
    </row>
    <row r="10" spans="1:22" customFormat="1" x14ac:dyDescent="0.25">
      <c r="A10" s="3" t="s">
        <v>46</v>
      </c>
      <c r="B10" s="3" t="s">
        <v>47</v>
      </c>
      <c r="C10" s="4" t="s">
        <v>48</v>
      </c>
      <c r="D10" s="4">
        <v>2019</v>
      </c>
      <c r="E10" s="4" t="s">
        <v>30</v>
      </c>
      <c r="F10" s="16">
        <v>0</v>
      </c>
      <c r="G10" s="16">
        <v>0</v>
      </c>
      <c r="H10" s="16">
        <v>65000</v>
      </c>
      <c r="I10" s="16">
        <v>45518</v>
      </c>
      <c r="J10" s="16">
        <v>5000</v>
      </c>
      <c r="K10" s="16">
        <v>7678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123196</v>
      </c>
    </row>
    <row r="11" spans="1:22" customFormat="1" x14ac:dyDescent="0.25">
      <c r="A11" s="3" t="s">
        <v>49</v>
      </c>
      <c r="B11" s="3" t="s">
        <v>50</v>
      </c>
      <c r="C11" s="4" t="s">
        <v>51</v>
      </c>
      <c r="D11" s="4">
        <v>2019</v>
      </c>
      <c r="E11" s="4" t="s">
        <v>30</v>
      </c>
      <c r="F11" s="16">
        <v>0</v>
      </c>
      <c r="G11" s="16">
        <v>71772</v>
      </c>
      <c r="H11" s="16">
        <v>22742</v>
      </c>
      <c r="I11" s="16">
        <v>0</v>
      </c>
      <c r="J11" s="16">
        <v>0</v>
      </c>
      <c r="K11" s="16">
        <v>5834</v>
      </c>
      <c r="L11" s="4" t="s">
        <v>33</v>
      </c>
      <c r="M11" s="17">
        <v>0</v>
      </c>
      <c r="N11" s="17">
        <v>0</v>
      </c>
      <c r="O11" s="17">
        <v>0</v>
      </c>
      <c r="P11" s="17">
        <v>6</v>
      </c>
      <c r="Q11" s="17">
        <v>1</v>
      </c>
      <c r="R11" s="17">
        <v>0</v>
      </c>
      <c r="S11" s="17">
        <v>0</v>
      </c>
      <c r="T11" s="17">
        <v>0</v>
      </c>
      <c r="U11" s="1">
        <v>7</v>
      </c>
      <c r="V11" s="2">
        <f t="shared" si="0"/>
        <v>100348</v>
      </c>
    </row>
    <row r="12" spans="1:22" customFormat="1" x14ac:dyDescent="0.25">
      <c r="A12" s="3" t="s">
        <v>52</v>
      </c>
      <c r="B12" s="3" t="s">
        <v>53</v>
      </c>
      <c r="C12" s="4" t="s">
        <v>89</v>
      </c>
      <c r="D12" s="4">
        <v>2019</v>
      </c>
      <c r="E12" s="4" t="s">
        <v>30</v>
      </c>
      <c r="F12" s="16">
        <v>0</v>
      </c>
      <c r="G12" s="16">
        <v>43692</v>
      </c>
      <c r="H12" s="16">
        <v>14565</v>
      </c>
      <c r="I12" s="16">
        <v>0</v>
      </c>
      <c r="J12" s="16">
        <v>759</v>
      </c>
      <c r="K12" s="16">
        <v>2500</v>
      </c>
      <c r="L12" s="4" t="s">
        <v>33</v>
      </c>
      <c r="M12" s="17">
        <v>0</v>
      </c>
      <c r="N12" s="17">
        <v>0</v>
      </c>
      <c r="O12" s="17">
        <v>0</v>
      </c>
      <c r="P12" s="17">
        <v>1</v>
      </c>
      <c r="Q12" s="17">
        <v>3</v>
      </c>
      <c r="R12" s="17">
        <v>0</v>
      </c>
      <c r="S12" s="17">
        <v>0</v>
      </c>
      <c r="T12" s="17">
        <v>0</v>
      </c>
      <c r="U12" s="1">
        <v>4</v>
      </c>
      <c r="V12" s="2">
        <f t="shared" si="0"/>
        <v>61516</v>
      </c>
    </row>
    <row r="13" spans="1:22" customFormat="1" x14ac:dyDescent="0.25">
      <c r="A13" s="3" t="s">
        <v>54</v>
      </c>
      <c r="B13" s="3" t="s">
        <v>55</v>
      </c>
      <c r="C13" s="4" t="s">
        <v>56</v>
      </c>
      <c r="D13" s="4">
        <v>2019</v>
      </c>
      <c r="E13" s="4" t="s">
        <v>30</v>
      </c>
      <c r="F13" s="16">
        <v>0</v>
      </c>
      <c r="G13" s="16">
        <v>53628</v>
      </c>
      <c r="H13" s="16">
        <v>4899</v>
      </c>
      <c r="I13" s="16">
        <v>0</v>
      </c>
      <c r="J13" s="16">
        <v>1404</v>
      </c>
      <c r="K13" s="16">
        <v>5517</v>
      </c>
      <c r="L13" s="4" t="s">
        <v>33</v>
      </c>
      <c r="M13" s="17">
        <v>0</v>
      </c>
      <c r="N13" s="17">
        <v>0</v>
      </c>
      <c r="O13" s="17">
        <v>4</v>
      </c>
      <c r="P13" s="17">
        <v>2</v>
      </c>
      <c r="Q13" s="17">
        <v>1</v>
      </c>
      <c r="R13" s="17">
        <v>0</v>
      </c>
      <c r="S13" s="17">
        <v>0</v>
      </c>
      <c r="T13" s="17">
        <v>0</v>
      </c>
      <c r="U13" s="1">
        <v>7</v>
      </c>
      <c r="V13" s="2">
        <f t="shared" si="0"/>
        <v>65448</v>
      </c>
    </row>
    <row r="14" spans="1:22" customFormat="1" x14ac:dyDescent="0.25">
      <c r="A14" s="3" t="s">
        <v>57</v>
      </c>
      <c r="B14" s="3" t="s">
        <v>58</v>
      </c>
      <c r="C14" s="4" t="s">
        <v>59</v>
      </c>
      <c r="D14" s="4">
        <v>2019</v>
      </c>
      <c r="E14" s="4" t="s">
        <v>30</v>
      </c>
      <c r="F14" s="16">
        <v>0</v>
      </c>
      <c r="G14" s="16">
        <v>22068</v>
      </c>
      <c r="H14" s="16">
        <v>2010</v>
      </c>
      <c r="I14" s="16">
        <v>0</v>
      </c>
      <c r="J14" s="16">
        <v>0</v>
      </c>
      <c r="K14" s="16">
        <v>2110</v>
      </c>
      <c r="L14" s="4" t="s">
        <v>33</v>
      </c>
      <c r="M14" s="17">
        <v>0</v>
      </c>
      <c r="N14" s="17">
        <v>0</v>
      </c>
      <c r="O14" s="17">
        <v>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v>3</v>
      </c>
      <c r="V14" s="2">
        <f t="shared" si="0"/>
        <v>26188</v>
      </c>
    </row>
    <row r="15" spans="1:22" customFormat="1" x14ac:dyDescent="0.25">
      <c r="A15" s="3" t="s">
        <v>43</v>
      </c>
      <c r="B15" s="3" t="s">
        <v>60</v>
      </c>
      <c r="C15" s="4" t="s">
        <v>61</v>
      </c>
      <c r="D15" s="4">
        <v>2019</v>
      </c>
      <c r="E15" s="4" t="s">
        <v>30</v>
      </c>
      <c r="F15" s="16">
        <v>0</v>
      </c>
      <c r="G15" s="16">
        <v>868668</v>
      </c>
      <c r="H15" s="16">
        <v>303067</v>
      </c>
      <c r="I15" s="16">
        <v>0</v>
      </c>
      <c r="J15" s="16">
        <v>0</v>
      </c>
      <c r="K15" s="16">
        <v>79813</v>
      </c>
      <c r="L15" s="4" t="s">
        <v>33</v>
      </c>
      <c r="M15" s="17">
        <v>0</v>
      </c>
      <c r="N15" s="17">
        <v>0</v>
      </c>
      <c r="O15" s="17">
        <v>57</v>
      </c>
      <c r="P15" s="17">
        <v>57</v>
      </c>
      <c r="Q15" s="17">
        <v>0</v>
      </c>
      <c r="R15" s="17">
        <v>0</v>
      </c>
      <c r="S15" s="17">
        <v>0</v>
      </c>
      <c r="T15" s="17">
        <v>0</v>
      </c>
      <c r="U15" s="1">
        <v>114</v>
      </c>
      <c r="V15" s="2">
        <f t="shared" si="0"/>
        <v>1251548</v>
      </c>
    </row>
    <row r="16" spans="1:22" customFormat="1" x14ac:dyDescent="0.25">
      <c r="A16" s="3" t="s">
        <v>62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0</v>
      </c>
      <c r="G16" s="16">
        <v>165204</v>
      </c>
      <c r="H16" s="16">
        <v>71856</v>
      </c>
      <c r="I16" s="16">
        <v>0</v>
      </c>
      <c r="J16" s="16">
        <v>0</v>
      </c>
      <c r="K16" s="16">
        <v>11737</v>
      </c>
      <c r="L16" s="4" t="s">
        <v>33</v>
      </c>
      <c r="M16" s="17">
        <v>0</v>
      </c>
      <c r="N16" s="17">
        <v>0</v>
      </c>
      <c r="O16" s="17">
        <v>19</v>
      </c>
      <c r="P16" s="17">
        <v>4</v>
      </c>
      <c r="Q16" s="17">
        <v>0</v>
      </c>
      <c r="R16" s="17">
        <v>0</v>
      </c>
      <c r="S16" s="17">
        <v>0</v>
      </c>
      <c r="T16" s="17">
        <v>0</v>
      </c>
      <c r="U16" s="1">
        <v>23</v>
      </c>
      <c r="V16" s="2">
        <f t="shared" si="0"/>
        <v>248797</v>
      </c>
    </row>
    <row r="17" spans="1:22" customFormat="1" x14ac:dyDescent="0.25">
      <c r="A17" s="3" t="s">
        <v>62</v>
      </c>
      <c r="B17" s="3" t="s">
        <v>65</v>
      </c>
      <c r="C17" s="4" t="s">
        <v>66</v>
      </c>
      <c r="D17" s="4">
        <v>2019</v>
      </c>
      <c r="E17" s="4" t="s">
        <v>30</v>
      </c>
      <c r="F17" s="16">
        <v>0</v>
      </c>
      <c r="G17" s="16">
        <v>50292</v>
      </c>
      <c r="H17" s="16">
        <v>16820</v>
      </c>
      <c r="I17" s="16">
        <v>0</v>
      </c>
      <c r="J17" s="16">
        <v>0</v>
      </c>
      <c r="K17" s="16">
        <v>1391</v>
      </c>
      <c r="L17" s="4" t="s">
        <v>33</v>
      </c>
      <c r="M17" s="17">
        <v>0</v>
      </c>
      <c r="N17" s="17">
        <v>0</v>
      </c>
      <c r="O17" s="17">
        <v>2</v>
      </c>
      <c r="P17" s="17">
        <v>4</v>
      </c>
      <c r="Q17" s="17">
        <v>0</v>
      </c>
      <c r="R17" s="17">
        <v>0</v>
      </c>
      <c r="S17" s="17">
        <v>0</v>
      </c>
      <c r="T17" s="17">
        <v>0</v>
      </c>
      <c r="U17" s="1">
        <v>6</v>
      </c>
      <c r="V17" s="2">
        <f t="shared" si="0"/>
        <v>68503</v>
      </c>
    </row>
    <row r="18" spans="1:22" customFormat="1" x14ac:dyDescent="0.25">
      <c r="A18" s="3" t="s">
        <v>67</v>
      </c>
      <c r="B18" s="3" t="s">
        <v>68</v>
      </c>
      <c r="C18" s="4" t="s">
        <v>69</v>
      </c>
      <c r="D18" s="4"/>
      <c r="E18" s="4" t="s">
        <v>30</v>
      </c>
      <c r="F18" s="16">
        <v>0</v>
      </c>
      <c r="G18" s="16">
        <v>56940</v>
      </c>
      <c r="H18" s="16">
        <v>54768</v>
      </c>
      <c r="I18" s="16">
        <v>0</v>
      </c>
      <c r="J18" s="16">
        <v>0</v>
      </c>
      <c r="K18" s="16">
        <v>7811</v>
      </c>
      <c r="L18" s="4" t="s">
        <v>33</v>
      </c>
      <c r="M18" s="17">
        <v>1</v>
      </c>
      <c r="N18" s="17">
        <v>6</v>
      </c>
      <c r="O18" s="17">
        <v>1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">
        <v>9</v>
      </c>
      <c r="V18" s="2">
        <f t="shared" si="0"/>
        <v>119519</v>
      </c>
    </row>
    <row r="19" spans="1:22" customFormat="1" x14ac:dyDescent="0.25">
      <c r="A19" s="3" t="s">
        <v>35</v>
      </c>
      <c r="B19" s="3" t="s">
        <v>70</v>
      </c>
      <c r="C19" s="4" t="s">
        <v>71</v>
      </c>
      <c r="D19" s="4"/>
      <c r="E19" s="4" t="s">
        <v>32</v>
      </c>
      <c r="F19" s="16">
        <v>0</v>
      </c>
      <c r="G19" s="16">
        <v>0</v>
      </c>
      <c r="H19" s="16">
        <v>341000</v>
      </c>
      <c r="I19" s="16">
        <v>0</v>
      </c>
      <c r="J19" s="16">
        <v>0</v>
      </c>
      <c r="K19" s="16">
        <v>0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341000</v>
      </c>
    </row>
    <row r="20" spans="1:22" customFormat="1" x14ac:dyDescent="0.25">
      <c r="A20" s="3" t="s">
        <v>72</v>
      </c>
      <c r="B20" s="3" t="s">
        <v>73</v>
      </c>
      <c r="C20" s="4" t="s">
        <v>74</v>
      </c>
      <c r="D20" s="4"/>
      <c r="E20" s="4" t="s">
        <v>34</v>
      </c>
      <c r="F20" s="16">
        <v>0</v>
      </c>
      <c r="G20" s="16">
        <v>105660</v>
      </c>
      <c r="H20" s="16">
        <v>109943</v>
      </c>
      <c r="I20" s="16">
        <v>1500</v>
      </c>
      <c r="J20" s="16">
        <v>0</v>
      </c>
      <c r="K20" s="16">
        <v>0</v>
      </c>
      <c r="L20" s="4" t="s">
        <v>33</v>
      </c>
      <c r="M20" s="17">
        <v>0</v>
      </c>
      <c r="N20" s="17">
        <v>0</v>
      </c>
      <c r="O20" s="17">
        <v>6</v>
      </c>
      <c r="P20" s="17">
        <v>5</v>
      </c>
      <c r="Q20" s="17">
        <v>2</v>
      </c>
      <c r="R20" s="17">
        <v>0</v>
      </c>
      <c r="S20" s="17">
        <v>0</v>
      </c>
      <c r="T20" s="17">
        <v>0</v>
      </c>
      <c r="U20" s="1">
        <v>13</v>
      </c>
      <c r="V20" s="2">
        <f t="shared" si="0"/>
        <v>217103</v>
      </c>
    </row>
    <row r="21" spans="1:22" customFormat="1" x14ac:dyDescent="0.25">
      <c r="A21" s="3" t="s">
        <v>75</v>
      </c>
      <c r="B21" s="3" t="s">
        <v>76</v>
      </c>
      <c r="C21" s="4" t="s">
        <v>77</v>
      </c>
      <c r="D21" s="4"/>
      <c r="E21" s="4" t="s">
        <v>30</v>
      </c>
      <c r="F21" s="16">
        <v>0</v>
      </c>
      <c r="G21" s="16">
        <v>71868</v>
      </c>
      <c r="H21" s="16">
        <v>19840</v>
      </c>
      <c r="I21" s="16">
        <v>0</v>
      </c>
      <c r="J21" s="16">
        <v>0</v>
      </c>
      <c r="K21" s="16">
        <v>7322</v>
      </c>
      <c r="L21" s="4" t="s">
        <v>33</v>
      </c>
      <c r="M21" s="17">
        <v>0</v>
      </c>
      <c r="N21" s="17">
        <v>2</v>
      </c>
      <c r="O21" s="17">
        <v>5</v>
      </c>
      <c r="P21" s="17">
        <v>2</v>
      </c>
      <c r="Q21" s="17">
        <v>0</v>
      </c>
      <c r="R21" s="17">
        <v>0</v>
      </c>
      <c r="S21" s="17">
        <v>0</v>
      </c>
      <c r="T21" s="17">
        <v>0</v>
      </c>
      <c r="U21" s="1">
        <v>9</v>
      </c>
      <c r="V21" s="2">
        <f t="shared" si="0"/>
        <v>99030</v>
      </c>
    </row>
    <row r="22" spans="1:22" customFormat="1" x14ac:dyDescent="0.25">
      <c r="A22" s="3" t="s">
        <v>78</v>
      </c>
      <c r="B22" s="3" t="s">
        <v>79</v>
      </c>
      <c r="C22" s="4" t="s">
        <v>80</v>
      </c>
      <c r="D22" s="4"/>
      <c r="E22" s="4" t="s">
        <v>30</v>
      </c>
      <c r="F22" s="16">
        <v>62275</v>
      </c>
      <c r="G22" s="16">
        <v>0</v>
      </c>
      <c r="H22" s="16">
        <v>62342</v>
      </c>
      <c r="I22" s="16">
        <v>0</v>
      </c>
      <c r="J22" s="16">
        <v>0</v>
      </c>
      <c r="K22" s="16">
        <v>8555</v>
      </c>
      <c r="L22" s="4" t="s">
        <v>31</v>
      </c>
      <c r="M22" s="17"/>
      <c r="N22" s="17"/>
      <c r="O22" s="17">
        <v>2</v>
      </c>
      <c r="P22" s="17">
        <v>6</v>
      </c>
      <c r="Q22" s="17"/>
      <c r="R22" s="17"/>
      <c r="S22" s="17"/>
      <c r="T22" s="17"/>
      <c r="U22" s="1">
        <v>8</v>
      </c>
      <c r="V22" s="2">
        <f t="shared" si="0"/>
        <v>133172</v>
      </c>
    </row>
    <row r="23" spans="1:22" customFormat="1" x14ac:dyDescent="0.25">
      <c r="A23" s="3" t="s">
        <v>57</v>
      </c>
      <c r="B23" s="3" t="s">
        <v>81</v>
      </c>
      <c r="C23" s="4" t="s">
        <v>82</v>
      </c>
      <c r="D23" s="4"/>
      <c r="E23" s="4" t="s">
        <v>30</v>
      </c>
      <c r="F23" s="16">
        <v>0</v>
      </c>
      <c r="G23" s="16">
        <v>108456</v>
      </c>
      <c r="H23" s="16">
        <v>20626</v>
      </c>
      <c r="I23" s="16">
        <v>0</v>
      </c>
      <c r="J23" s="16">
        <v>0</v>
      </c>
      <c r="K23" s="16">
        <v>8933</v>
      </c>
      <c r="L23" s="4" t="s">
        <v>33</v>
      </c>
      <c r="M23" s="17">
        <v>0</v>
      </c>
      <c r="N23" s="17">
        <v>0</v>
      </c>
      <c r="O23" s="17">
        <v>10</v>
      </c>
      <c r="P23" s="17">
        <v>4</v>
      </c>
      <c r="Q23" s="17">
        <v>0</v>
      </c>
      <c r="R23" s="17">
        <v>0</v>
      </c>
      <c r="S23" s="17">
        <v>0</v>
      </c>
      <c r="T23" s="17">
        <v>0</v>
      </c>
      <c r="U23" s="1">
        <v>14</v>
      </c>
      <c r="V23" s="2">
        <f t="shared" si="0"/>
        <v>138015</v>
      </c>
    </row>
    <row r="24" spans="1:22" customFormat="1" x14ac:dyDescent="0.25">
      <c r="A24" s="3" t="s">
        <v>57</v>
      </c>
      <c r="B24" s="3" t="s">
        <v>83</v>
      </c>
      <c r="C24" s="4" t="s">
        <v>84</v>
      </c>
      <c r="D24" s="4"/>
      <c r="E24" s="4" t="s">
        <v>30</v>
      </c>
      <c r="F24" s="16">
        <v>0</v>
      </c>
      <c r="G24" s="16">
        <v>82020</v>
      </c>
      <c r="H24" s="16">
        <v>12166</v>
      </c>
      <c r="I24" s="16">
        <v>0</v>
      </c>
      <c r="J24" s="16">
        <v>0</v>
      </c>
      <c r="K24" s="16">
        <v>6576</v>
      </c>
      <c r="L24" s="4" t="s">
        <v>33</v>
      </c>
      <c r="M24" s="17">
        <v>0</v>
      </c>
      <c r="N24" s="17">
        <v>0</v>
      </c>
      <c r="O24" s="17">
        <v>2</v>
      </c>
      <c r="P24" s="17">
        <v>5</v>
      </c>
      <c r="Q24" s="17">
        <v>2</v>
      </c>
      <c r="R24" s="17">
        <v>0</v>
      </c>
      <c r="S24" s="17">
        <v>0</v>
      </c>
      <c r="T24" s="17">
        <v>0</v>
      </c>
      <c r="U24" s="1">
        <v>9</v>
      </c>
      <c r="V24" s="2">
        <f t="shared" si="0"/>
        <v>100762</v>
      </c>
    </row>
    <row r="25" spans="1:22" customFormat="1" x14ac:dyDescent="0.25">
      <c r="A25" s="3" t="s">
        <v>43</v>
      </c>
      <c r="B25" s="3" t="s">
        <v>85</v>
      </c>
      <c r="C25" s="4" t="s">
        <v>86</v>
      </c>
      <c r="D25" s="4"/>
      <c r="E25" s="4" t="s">
        <v>30</v>
      </c>
      <c r="F25" s="16">
        <v>0</v>
      </c>
      <c r="G25" s="16">
        <v>1767648</v>
      </c>
      <c r="H25" s="16">
        <v>426165</v>
      </c>
      <c r="I25" s="16">
        <v>0</v>
      </c>
      <c r="J25" s="16">
        <v>0</v>
      </c>
      <c r="K25" s="16">
        <v>154125</v>
      </c>
      <c r="L25" s="4" t="s">
        <v>33</v>
      </c>
      <c r="M25" s="17">
        <v>0</v>
      </c>
      <c r="N25" s="17">
        <v>0</v>
      </c>
      <c r="O25" s="17">
        <v>162</v>
      </c>
      <c r="P25" s="17">
        <v>54</v>
      </c>
      <c r="Q25" s="17">
        <v>14</v>
      </c>
      <c r="R25" s="17">
        <v>0</v>
      </c>
      <c r="S25" s="17">
        <v>0</v>
      </c>
      <c r="T25" s="17">
        <v>0</v>
      </c>
      <c r="U25" s="1">
        <v>230</v>
      </c>
      <c r="V25" s="2">
        <f t="shared" si="0"/>
        <v>2347938</v>
      </c>
    </row>
    <row r="26" spans="1:22" customFormat="1" x14ac:dyDescent="0.25">
      <c r="A26" s="3" t="s">
        <v>43</v>
      </c>
      <c r="B26" s="3" t="s">
        <v>87</v>
      </c>
      <c r="C26" s="4" t="s">
        <v>88</v>
      </c>
      <c r="D26" s="4"/>
      <c r="E26" s="4" t="s">
        <v>30</v>
      </c>
      <c r="F26" s="16">
        <v>0</v>
      </c>
      <c r="G26" s="16">
        <v>1643916</v>
      </c>
      <c r="H26" s="16">
        <v>399018</v>
      </c>
      <c r="I26" s="16">
        <v>0</v>
      </c>
      <c r="J26" s="16">
        <v>0</v>
      </c>
      <c r="K26" s="16">
        <v>146530</v>
      </c>
      <c r="L26" s="4" t="s">
        <v>33</v>
      </c>
      <c r="M26" s="17">
        <v>0</v>
      </c>
      <c r="N26" s="17">
        <v>0</v>
      </c>
      <c r="O26" s="17">
        <v>45</v>
      </c>
      <c r="P26" s="17">
        <v>82</v>
      </c>
      <c r="Q26" s="17">
        <v>56</v>
      </c>
      <c r="R26" s="17">
        <v>0</v>
      </c>
      <c r="S26" s="17">
        <v>0</v>
      </c>
      <c r="T26" s="17">
        <v>0</v>
      </c>
      <c r="U26" s="1">
        <v>183</v>
      </c>
      <c r="V26" s="2">
        <f t="shared" si="0"/>
        <v>2189464</v>
      </c>
    </row>
    <row r="27" spans="1:22" x14ac:dyDescent="0.2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>SUM(M27:T27)</f>
        <v>0</v>
      </c>
      <c r="V27" s="2">
        <f t="shared" ref="V27:V36" si="1">SUM(F27:K27)</f>
        <v>0</v>
      </c>
    </row>
    <row r="28" spans="1:22" x14ac:dyDescent="0.2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ref="U28:U36" si="2">SUM(M28:T28)</f>
        <v>0</v>
      </c>
      <c r="V28" s="2">
        <f t="shared" si="1"/>
        <v>0</v>
      </c>
    </row>
    <row r="29" spans="1:22" x14ac:dyDescent="0.2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2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2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  <row r="32" spans="1:22" x14ac:dyDescent="0.2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  <row r="33" spans="1:22" x14ac:dyDescent="0.2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  <row r="34" spans="1:22" x14ac:dyDescent="0.2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si="2"/>
        <v>0</v>
      </c>
      <c r="V34" s="2">
        <f t="shared" si="1"/>
        <v>0</v>
      </c>
    </row>
    <row r="35" spans="1:22" x14ac:dyDescent="0.2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ref="U35" si="3">SUM(M35:T35)</f>
        <v>0</v>
      </c>
      <c r="V35" s="2">
        <f t="shared" ref="V35" si="4">SUM(F35:K35)</f>
        <v>0</v>
      </c>
    </row>
    <row r="36" spans="1:22" x14ac:dyDescent="0.2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si="2"/>
        <v>0</v>
      </c>
      <c r="V36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7:V34">
    <cfRule type="cellIs" dxfId="12" priority="15" operator="lessThan">
      <formula>0</formula>
    </cfRule>
  </conditionalFormatting>
  <conditionalFormatting sqref="V27:V34">
    <cfRule type="expression" dxfId="11" priority="16">
      <formula>$V$27&lt;0</formula>
    </cfRule>
  </conditionalFormatting>
  <conditionalFormatting sqref="D27:D34">
    <cfRule type="expression" dxfId="10" priority="14">
      <formula>OR($D27&gt;2019,AND($D27&lt;2019,$D27&lt;&gt;""))</formula>
    </cfRule>
  </conditionalFormatting>
  <conditionalFormatting sqref="V36">
    <cfRule type="cellIs" dxfId="9" priority="11" operator="lessThan">
      <formula>0</formula>
    </cfRule>
  </conditionalFormatting>
  <conditionalFormatting sqref="V36">
    <cfRule type="expression" dxfId="8" priority="12">
      <formula>$V$27&lt;0</formula>
    </cfRule>
  </conditionalFormatting>
  <conditionalFormatting sqref="D36">
    <cfRule type="expression" dxfId="7" priority="10">
      <formula>OR($D36&gt;2019,AND($D36&lt;2019,$D36&lt;&gt;""))</formula>
    </cfRule>
  </conditionalFormatting>
  <conditionalFormatting sqref="V35">
    <cfRule type="cellIs" dxfId="6" priority="7" operator="lessThan">
      <formula>0</formula>
    </cfRule>
  </conditionalFormatting>
  <conditionalFormatting sqref="V35">
    <cfRule type="expression" dxfId="5" priority="8">
      <formula>$V$27&lt;0</formula>
    </cfRule>
  </conditionalFormatting>
  <conditionalFormatting sqref="D35">
    <cfRule type="expression" dxfId="4" priority="6">
      <formula>OR($D35&gt;2019,AND($D35&lt;2019,$D35&lt;&gt;""))</formula>
    </cfRule>
  </conditionalFormatting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OR($D7&gt;2019,AND($D7&lt;2019,$D7&lt;&gt;""))</formula>
    </cfRule>
  </conditionalFormatting>
  <conditionalFormatting sqref="C7:C36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6">
      <formula1>"N/A, FMR, Actual Rent"</formula1>
    </dataValidation>
    <dataValidation type="list" allowBlank="1" showInputMessage="1" showErrorMessage="1" sqref="E7:E36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&amp;B4/13/2018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Soulard, Christina (MSHDA)</cp:lastModifiedBy>
  <cp:lastPrinted>2018-02-25T21:32:53Z</cp:lastPrinted>
  <dcterms:created xsi:type="dcterms:W3CDTF">2016-09-15T13:55:40Z</dcterms:created>
  <dcterms:modified xsi:type="dcterms:W3CDTF">2018-04-24T13:39:36Z</dcterms:modified>
</cp:coreProperties>
</file>